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<sst xmlns="http://schemas.openxmlformats.org/spreadsheetml/2006/main" count="16" uniqueCount="16">
  <si>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Horizontal</t>
  </si>
  <si>
    <t>Vertical</t>
  </si>
  <si>
    <t>Refresh Rate</t>
  </si>
  <si>
    <t>62.5um Fiber</t>
  </si>
  <si>
    <t xml:space="preserve"> </t>
  </si>
  <si>
    <t>Fiber Type</t>
  </si>
  <si>
    <t>Distance in Feet*</t>
  </si>
  <si>
    <t>Distance in Meters*</t>
  </si>
  <si>
    <t>Video Resolution vs. Distance Calculator</t>
  </si>
  <si>
    <t>50um 400 MHz-Km Fiber</t>
  </si>
  <si>
    <t>50um 1000 MHz-Km Fiber</t>
  </si>
  <si>
    <t>Recommended X-Tender(s)</t>
  </si>
  <si>
    <t>Estimated Digital Bandwidth (MHz)</t>
  </si>
  <si>
    <t>INSTRUCTIONS:  TYPE YOUR DESIRED RESOLUTION AND REFRESH RATE IN YELLOW BOXES.</t>
  </si>
  <si>
    <t>NOTES:  This calculator tool is an estimate and may vary based upon infrastructure variables.</t>
  </si>
  <si>
    <t>The chart applies to both EVS and VIS extenders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</si>
</sst>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 feet&quot;"/>
    <numFmt numFmtId="165" formatCode="#,##0&quot; feet&quot;"/>
    <numFmt numFmtId="166" formatCode="#,##0&quot; Meters&quot;"/>
    <numFmt numFmtId="167" formatCode="[$-409]h:mm:ss\ AM/PM"/>
    <numFmt numFmtId="168" formatCode="[$-409]dddd\,\ mmmm\ dd\,\ yyyy"/>
    <numFmt numFmtId="169" formatCode="0&quot; pixels&quot;"/>
    <numFmt numFmtId="170" formatCode="0.0&quot; Hz&quot;"/>
    <numFmt numFmtId="171" formatCode="#,##0&quot; MHz&quot;"/>
    <numFmt numFmtId="172" formatCode="#,##0&quot; MHz (Dig)&quot;"/>
  </numFmts>
  <fonts count="9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169" fontId="3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3" borderId="3" xfId="0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1" fontId="7" fillId="3" borderId="8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5" xfId="0" applyFill="1" applyBorder="1" applyAlignment="1">
      <alignment horizontal="centerContinuous"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Continuous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Continuous" vertical="center"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Continuous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/>
    </xf>
    <xf numFmtId="3" fontId="3" fillId="5" borderId="8" xfId="0" applyNumberFormat="1" applyFont="1" applyFill="1" applyBorder="1" applyAlignment="1">
      <alignment horizontal="center" vertical="center"/>
    </xf>
    <xf numFmtId="3" fontId="3" fillId="5" borderId="15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Continuous" vertical="center"/>
    </xf>
    <xf numFmtId="0" fontId="0" fillId="5" borderId="5" xfId="0" applyFill="1" applyBorder="1" applyAlignment="1">
      <alignment horizontal="centerContinuous" vertical="center"/>
    </xf>
    <xf numFmtId="0" fontId="1" fillId="5" borderId="6" xfId="0" applyFont="1" applyFill="1" applyBorder="1" applyAlignment="1">
      <alignment horizontal="centerContinuous" vertical="center"/>
    </xf>
    <xf numFmtId="0" fontId="0" fillId="5" borderId="7" xfId="0" applyFill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0" fillId="3" borderId="9" xfId="0" applyFill="1" applyBorder="1" applyAlignment="1">
      <alignment vertical="center"/>
    </xf>
    <xf numFmtId="1" fontId="7" fillId="3" borderId="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6" sqref="D6"/>
    </sheetView>
  </sheetViews>
  <sheetFormatPr defaultColWidth="9.140625" defaultRowHeight="23.25" customHeight="1"/>
  <cols>
    <col min="1" max="1" width="4.28125" style="3" customWidth="1"/>
    <col min="2" max="2" width="27.00390625" style="3" customWidth="1"/>
    <col min="3" max="3" width="24.140625" style="3" customWidth="1"/>
    <col min="4" max="4" width="29.8515625" style="3" customWidth="1"/>
    <col min="5" max="5" width="4.28125" style="3" customWidth="1"/>
    <col min="6" max="6" width="39.8515625" style="1" customWidth="1"/>
    <col min="7" max="7" width="16.7109375" style="3" customWidth="1"/>
    <col min="8" max="9" width="14.28125" style="3" customWidth="1"/>
    <col min="10" max="16384" width="9.140625" style="3" customWidth="1"/>
  </cols>
  <sheetData>
    <row r="1" spans="1:5" ht="30" customHeight="1" thickBot="1">
      <c r="A1" s="48" t="s">
        <v>13</v>
      </c>
      <c r="B1" s="2"/>
      <c r="C1" s="2"/>
      <c r="D1" s="2"/>
      <c r="E1" s="2"/>
    </row>
    <row r="2" spans="1:6" ht="12.75" customHeight="1" thickBot="1">
      <c r="A2" s="25"/>
      <c r="B2" s="26"/>
      <c r="C2" s="26"/>
      <c r="D2" s="26"/>
      <c r="E2" s="17"/>
      <c r="F2" s="2"/>
    </row>
    <row r="3" spans="1:5" ht="30" customHeight="1" thickBot="1">
      <c r="A3" s="22"/>
      <c r="B3" s="28"/>
      <c r="C3" s="27" t="s">
        <v>8</v>
      </c>
      <c r="D3" s="6"/>
      <c r="E3" s="21"/>
    </row>
    <row r="4" spans="1:5" ht="21" customHeight="1" thickBot="1">
      <c r="A4" s="13"/>
      <c r="B4" s="29" t="s">
        <v>0</v>
      </c>
      <c r="C4" s="30" t="s">
        <v>1</v>
      </c>
      <c r="D4" s="31" t="s">
        <v>2</v>
      </c>
      <c r="E4" s="18"/>
    </row>
    <row r="5" spans="1:5" ht="21" customHeight="1" thickBot="1">
      <c r="A5" s="13"/>
      <c r="B5" s="4">
        <v>1280</v>
      </c>
      <c r="C5" s="4">
        <v>1024</v>
      </c>
      <c r="D5" s="5">
        <v>76</v>
      </c>
      <c r="E5" s="18"/>
    </row>
    <row r="6" spans="1:7" ht="12.75" customHeight="1" thickBot="1">
      <c r="A6" s="13"/>
      <c r="B6" s="22"/>
      <c r="C6" s="24"/>
      <c r="D6" s="24"/>
      <c r="E6" s="19"/>
      <c r="F6" s="1" t="s">
        <v>4</v>
      </c>
      <c r="G6" s="1"/>
    </row>
    <row r="7" spans="1:6" ht="21" customHeight="1" thickBot="1">
      <c r="A7" s="13"/>
      <c r="B7" s="32" t="s">
        <v>5</v>
      </c>
      <c r="C7" s="33" t="s">
        <v>6</v>
      </c>
      <c r="D7" s="34" t="s">
        <v>7</v>
      </c>
      <c r="E7" s="19"/>
      <c r="F7" s="3"/>
    </row>
    <row r="8" spans="1:6" ht="21" customHeight="1">
      <c r="A8" s="13"/>
      <c r="B8" s="35" t="s">
        <v>9</v>
      </c>
      <c r="C8" s="36">
        <f>IF(C$13&lt;1," ",IF((400000000/((B$5*C$5*D$5*1.408*10)/2))*1000*3.28&gt;3280,"3,280",(400000000/((B$5*C$5*D$5*1.408*10)/2))*1000*3.28))</f>
        <v>1870.8443527586726</v>
      </c>
      <c r="D8" s="37">
        <f>IF(C$13&lt;1," ",C8/3.28)</f>
        <v>570.3793758410587</v>
      </c>
      <c r="E8" s="19"/>
      <c r="F8" s="3"/>
    </row>
    <row r="9" spans="1:6" ht="21" customHeight="1">
      <c r="A9" s="13"/>
      <c r="B9" s="38" t="s">
        <v>10</v>
      </c>
      <c r="C9" s="39" t="str">
        <f>IF(C$13&lt;1," ",IF((1000000000/((B$5*C$5*D$5*1.408*10)/2))*1000*3.28&gt;3280,"3,280",(1000000000/((B$5*C$5*D$5*1.408*10)/2))*1000*3.28))</f>
        <v>3,280</v>
      </c>
      <c r="D9" s="40">
        <f>IF(C$13&lt;1," ",C9/3.28)</f>
        <v>1000.0000000000001</v>
      </c>
      <c r="E9" s="20"/>
      <c r="F9" s="3"/>
    </row>
    <row r="10" spans="1:6" ht="21" customHeight="1" thickBot="1">
      <c r="A10" s="13"/>
      <c r="B10" s="41" t="s">
        <v>3</v>
      </c>
      <c r="C10" s="42">
        <f>IF(C$13&lt;1," ",IF((200000000/((B$5*C$5*D$5*1.408*10)/2))*1000*3.28&gt;3280,"3,280",(200000000/((B$5*C$5*D$5*1.408*10)/2))*1000*3.28))</f>
        <v>935.4221763793363</v>
      </c>
      <c r="D10" s="43">
        <f>IF(C$13&lt;1," ",C10/3.28)</f>
        <v>285.18968792052937</v>
      </c>
      <c r="E10" s="19"/>
      <c r="F10" s="3"/>
    </row>
    <row r="11" spans="1:5" ht="12.75" customHeight="1" thickBot="1">
      <c r="A11" s="13"/>
      <c r="B11" s="23"/>
      <c r="C11" s="23"/>
      <c r="D11" s="23"/>
      <c r="E11" s="21"/>
    </row>
    <row r="12" spans="1:5" ht="21" customHeight="1">
      <c r="A12" s="13"/>
      <c r="B12" s="44"/>
      <c r="C12" s="33" t="s">
        <v>12</v>
      </c>
      <c r="D12" s="45"/>
      <c r="E12" s="21"/>
    </row>
    <row r="13" spans="1:5" ht="21" customHeight="1" thickBot="1">
      <c r="A13" s="13"/>
      <c r="B13" s="46"/>
      <c r="C13" s="42">
        <f>((B$5*C$5*D$5*1.408*10)/2)/1000000</f>
        <v>701.2876288</v>
      </c>
      <c r="D13" s="47"/>
      <c r="E13" s="21"/>
    </row>
    <row r="14" spans="1:5" ht="12.75" customHeight="1" thickBot="1">
      <c r="A14" s="13"/>
      <c r="B14" s="22"/>
      <c r="C14" s="22"/>
      <c r="D14" s="22"/>
      <c r="E14" s="18"/>
    </row>
    <row r="15" spans="1:5" ht="21" customHeight="1">
      <c r="A15" s="13"/>
      <c r="B15" s="7"/>
      <c r="C15" s="8" t="s">
        <v>11</v>
      </c>
      <c r="D15" s="9"/>
      <c r="E15" s="18"/>
    </row>
    <row r="16" spans="1:5" ht="21" customHeight="1">
      <c r="A16" s="13"/>
      <c r="B16" s="49"/>
      <c r="C16" s="50" t="str">
        <f>IF(C$13&lt;1," ",IF(C$13&lt;693,"RGB/DVI: 1.  RGB: 2, 9, AIE. ",IF(C$13&lt;826,"RGB/DVI:  1.  RGB:  9.  ",IF(AND(C$13&gt;826,C$13&lt;1180),"RGB/DVI:  5.  RGB:  9. ",IF(C$13&gt;1180,"RGB NOT Available. ")))))</f>
        <v>RGB/DVI:  1.  RGB:  9.  </v>
      </c>
      <c r="D16" s="51"/>
      <c r="E16" s="18"/>
    </row>
    <row r="17" spans="1:5" ht="23.25" customHeight="1" thickBot="1">
      <c r="A17" s="14"/>
      <c r="B17" s="10"/>
      <c r="C17" s="12" t="str">
        <f>IF(C$13&lt;1," ",IF(AND(C$13&lt;826,D$5&gt;75),"DVI only: Refresh rate exceeds DVI Spec",IF(AND(C$13&lt;974,D$5&lt;76)," DVI only:  3, 4, 10, 13, 23, 24, 30, 33, 34, 35, SPE SL",IF(AND(C$13&gt;826,C$13&lt;3853,D$5&gt;75),"DVI only: Refresh rate exceeds DVI Spec",IF(AND(C$13&gt;826,C$13&lt;3853),"Dual-Link DVI:  8, 28, 38, SPE DL",IF(C$13&gt;3853,"Exceeds Dual-Link DVI Spec, No Product Available"))))))</f>
        <v>DVI only: Refresh rate exceeds DVI Spec</v>
      </c>
      <c r="D17" s="11"/>
      <c r="E17" s="16"/>
    </row>
    <row r="18" spans="1:5" ht="23.25" customHeight="1" thickBot="1">
      <c r="A18" s="14"/>
      <c r="B18" s="15"/>
      <c r="C18" s="15"/>
      <c r="D18" s="15"/>
      <c r="E18" s="16"/>
    </row>
    <row r="19" spans="1:4" ht="23.25" customHeight="1">
      <c r="A19" s="2" t="s">
        <v>14</v>
      </c>
      <c r="B19" s="2"/>
      <c r="C19" s="2"/>
      <c r="D19" s="2"/>
    </row>
    <row r="20" spans="1:4" ht="23.25" customHeight="1">
      <c r="A20" s="2" t="s">
        <v>15</v>
      </c>
      <c r="B20" s="2"/>
      <c r="C20" s="2"/>
      <c r="D20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Logical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Henderson</dc:creator>
  <cp:keywords/>
  <dc:description/>
  <cp:lastModifiedBy>Dan K.</cp:lastModifiedBy>
  <cp:lastPrinted>2005-10-07T16:48:14Z</cp:lastPrinted>
  <dcterms:created xsi:type="dcterms:W3CDTF">2005-10-07T13:24:02Z</dcterms:created>
  <dcterms:modified xsi:type="dcterms:W3CDTF">2007-11-15T16:58:49Z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1551619033</vt:i4>
  </property>
  <property fmtid="{D5CDD505-2E9C-101B-9397-08002B2CF9AE}" pid="3" name="_EmailSubject">
    <vt:lpwstr>Vis product selection tool</vt:lpwstr>
  </property>
  <property fmtid="{D5CDD505-2E9C-101B-9397-08002B2CF9AE}" pid="4" name="_AuthorEmail">
    <vt:lpwstr>peteh@thinklogical.com</vt:lpwstr>
  </property>
  <property fmtid="{D5CDD505-2E9C-101B-9397-08002B2CF9AE}" pid="5" name="_AuthorEmailDisplayName">
    <vt:lpwstr>Pete Henderson</vt:lpwstr>
  </property>
  <property fmtid="{D5CDD505-2E9C-101B-9397-08002B2CF9AE}" pid="6" name="_ReviewingToolsShownOnce">
    <vt:lpwstr/>
  </property>
</Properties>
</file>